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360" yWindow="60" windowWidth="28035" windowHeight="12555" activeTab="1"/>
  </bookViews>
  <sheets>
    <sheet name="기본데이터" sheetId="1" r:id="rId1"/>
    <sheet name="활용" sheetId="2" r:id="rId2"/>
    <sheet name="Sheet3" sheetId="3" r:id="rId3"/>
  </sheets>
  <definedNames>
    <definedName name="_xlnm._FilterDatabase" localSheetId="1" hidden="1">활용!$B$2:$J$12</definedName>
    <definedName name="_xlnm.Criteria" localSheetId="1">활용!$B$14:$C$16</definedName>
    <definedName name="_xlnm.Extract" localSheetId="1">활용!$B$18:$J$18</definedName>
  </definedNames>
  <calcPr calcId="144525" calcOnSave="0"/>
  <pivotCaches>
    <pivotCache cacheId="4" r:id="rId4"/>
  </pivotCaches>
</workbook>
</file>

<file path=xl/calcChain.xml><?xml version="1.0" encoding="utf-8"?>
<calcChain xmlns="http://schemas.openxmlformats.org/spreadsheetml/2006/main">
  <c r="E15" i="1" l="1"/>
  <c r="E16" i="1"/>
  <c r="G16" i="1"/>
  <c r="I16" i="1" s="1"/>
  <c r="J5" i="1"/>
  <c r="J6" i="1"/>
  <c r="J7" i="1"/>
  <c r="J8" i="1"/>
  <c r="J9" i="1"/>
  <c r="J10" i="1"/>
  <c r="J11" i="1"/>
  <c r="J12" i="1"/>
  <c r="J13" i="1"/>
  <c r="J14" i="1"/>
  <c r="J12" i="2"/>
  <c r="I12" i="2"/>
  <c r="J11" i="2"/>
  <c r="I11" i="2"/>
  <c r="J10" i="2"/>
  <c r="I10" i="2"/>
  <c r="J9" i="2"/>
  <c r="I9" i="2"/>
  <c r="J8" i="2"/>
  <c r="I8" i="2"/>
  <c r="J7" i="2"/>
  <c r="I7" i="2"/>
  <c r="J6" i="2"/>
  <c r="I6" i="2"/>
  <c r="J5" i="2"/>
  <c r="I5" i="2"/>
  <c r="J4" i="2"/>
  <c r="I4" i="2"/>
  <c r="J3" i="2"/>
  <c r="I3" i="2"/>
  <c r="I6" i="1"/>
  <c r="I7" i="1"/>
  <c r="I8" i="1"/>
  <c r="I9" i="1"/>
  <c r="I10" i="1"/>
  <c r="I11" i="1"/>
  <c r="I12" i="1"/>
  <c r="I13" i="1"/>
  <c r="I14" i="1"/>
  <c r="I5" i="1"/>
</calcChain>
</file>

<file path=xl/sharedStrings.xml><?xml version="1.0" encoding="utf-8"?>
<sst xmlns="http://schemas.openxmlformats.org/spreadsheetml/2006/main" count="137" uniqueCount="62">
  <si>
    <t>◆ 주요거래처 유통 현황</t>
    <phoneticPr fontId="2" type="noConversion"/>
  </si>
  <si>
    <t>관리번호</t>
    <phoneticPr fontId="2" type="noConversion"/>
  </si>
  <si>
    <t>회사명</t>
    <phoneticPr fontId="2" type="noConversion"/>
  </si>
  <si>
    <t>설립일</t>
  </si>
  <si>
    <t>설립일</t>
    <phoneticPr fontId="2" type="noConversion"/>
  </si>
  <si>
    <t>소재지</t>
  </si>
  <si>
    <t>소재지</t>
    <phoneticPr fontId="2" type="noConversion"/>
  </si>
  <si>
    <t>반품환불</t>
    <phoneticPr fontId="2" type="noConversion"/>
  </si>
  <si>
    <t>순이익률</t>
    <phoneticPr fontId="2" type="noConversion"/>
  </si>
  <si>
    <t>나라유통</t>
  </si>
  <si>
    <t>나라유통</t>
    <phoneticPr fontId="2" type="noConversion"/>
  </si>
  <si>
    <t>한일기획</t>
    <phoneticPr fontId="2" type="noConversion"/>
  </si>
  <si>
    <t>창립유통</t>
    <phoneticPr fontId="2" type="noConversion"/>
  </si>
  <si>
    <t>거상유통</t>
    <phoneticPr fontId="2" type="noConversion"/>
  </si>
  <si>
    <t>매일유통</t>
    <phoneticPr fontId="2" type="noConversion"/>
  </si>
  <si>
    <t>첨단산업</t>
    <phoneticPr fontId="2" type="noConversion"/>
  </si>
  <si>
    <t>배경유통</t>
    <phoneticPr fontId="2" type="noConversion"/>
  </si>
  <si>
    <t>두리물산</t>
    <phoneticPr fontId="2" type="noConversion"/>
  </si>
  <si>
    <t>제일통산</t>
    <phoneticPr fontId="2" type="noConversion"/>
  </si>
  <si>
    <t>한명상사</t>
    <phoneticPr fontId="2" type="noConversion"/>
  </si>
  <si>
    <t>서울</t>
  </si>
  <si>
    <t>서울</t>
    <phoneticPr fontId="2" type="noConversion"/>
  </si>
  <si>
    <t>인천</t>
  </si>
  <si>
    <t>인천</t>
    <phoneticPr fontId="2" type="noConversion"/>
  </si>
  <si>
    <t>청주</t>
  </si>
  <si>
    <t>청주</t>
    <phoneticPr fontId="2" type="noConversion"/>
  </si>
  <si>
    <t>대구</t>
  </si>
  <si>
    <t>대구</t>
    <phoneticPr fontId="2" type="noConversion"/>
  </si>
  <si>
    <t>부산</t>
  </si>
  <si>
    <t>부산</t>
    <phoneticPr fontId="2" type="noConversion"/>
  </si>
  <si>
    <t>전주</t>
  </si>
  <si>
    <t>전주</t>
    <phoneticPr fontId="2" type="noConversion"/>
  </si>
  <si>
    <t>CA1-01</t>
    <phoneticPr fontId="2" type="noConversion"/>
  </si>
  <si>
    <t>CA1-03</t>
    <phoneticPr fontId="2" type="noConversion"/>
  </si>
  <si>
    <t>CA1-04</t>
    <phoneticPr fontId="2" type="noConversion"/>
  </si>
  <si>
    <t>CA2-02</t>
    <phoneticPr fontId="2" type="noConversion"/>
  </si>
  <si>
    <t>CA3-05</t>
    <phoneticPr fontId="2" type="noConversion"/>
  </si>
  <si>
    <t>CA2-06</t>
    <phoneticPr fontId="2" type="noConversion"/>
  </si>
  <si>
    <t>CA3-07</t>
    <phoneticPr fontId="2" type="noConversion"/>
  </si>
  <si>
    <t>CA2-08</t>
    <phoneticPr fontId="2" type="noConversion"/>
  </si>
  <si>
    <t>CA2-09</t>
    <phoneticPr fontId="2" type="noConversion"/>
  </si>
  <si>
    <t>CA1-10</t>
    <phoneticPr fontId="2" type="noConversion"/>
  </si>
  <si>
    <t>상품</t>
    <phoneticPr fontId="2" type="noConversion"/>
  </si>
  <si>
    <t>전년매출액
(백만)</t>
    <phoneticPr fontId="2" type="noConversion"/>
  </si>
  <si>
    <t>전년 순이익
(백만)</t>
    <phoneticPr fontId="2" type="noConversion"/>
  </si>
  <si>
    <t>거래처별 영업기간</t>
    <phoneticPr fontId="2" type="noConversion"/>
  </si>
  <si>
    <t>최대 순이익 회사명</t>
    <phoneticPr fontId="2" type="noConversion"/>
  </si>
  <si>
    <t>총 반품환불 금액</t>
    <phoneticPr fontId="2" type="noConversion"/>
  </si>
  <si>
    <t>순이익률</t>
    <phoneticPr fontId="2" type="noConversion"/>
  </si>
  <si>
    <t>서울</t>
    <phoneticPr fontId="2" type="noConversion"/>
  </si>
  <si>
    <t>&lt;=5000</t>
    <phoneticPr fontId="2" type="noConversion"/>
  </si>
  <si>
    <t>생활용품</t>
  </si>
  <si>
    <t>가전제품</t>
  </si>
  <si>
    <t>문구류</t>
  </si>
  <si>
    <t>2003년</t>
  </si>
  <si>
    <t>2004년</t>
  </si>
  <si>
    <t>2007년</t>
  </si>
  <si>
    <t>2008년</t>
  </si>
  <si>
    <t>2009년</t>
  </si>
  <si>
    <t>2010년</t>
  </si>
  <si>
    <t>2011년</t>
  </si>
  <si>
    <t>평균 : 전년 순이익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</si>
</sst>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General&quot;년&quot;"/>
    <numFmt numFmtId="177" formatCode="0.0%"/>
  </numFmts>
  <fonts count="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8"/>
      <name val="HY동녘M"/>
      <family val="1"/>
      <charset val="129"/>
    </font>
    <font>
      <sz val="10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4" fontId="4" fillId="0" borderId="18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41" fontId="4" fillId="0" borderId="12" xfId="1" applyFont="1" applyBorder="1">
      <alignment vertical="center"/>
    </xf>
    <xf numFmtId="41" fontId="4" fillId="0" borderId="1" xfId="1" applyFont="1" applyBorder="1">
      <alignment vertical="center"/>
    </xf>
    <xf numFmtId="41" fontId="4" fillId="0" borderId="18" xfId="1" applyFont="1" applyBorder="1">
      <alignment vertical="center"/>
    </xf>
    <xf numFmtId="177" fontId="4" fillId="0" borderId="13" xfId="2" applyNumberFormat="1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177" fontId="4" fillId="0" borderId="22" xfId="2" applyNumberFormat="1" applyFont="1" applyBorder="1" applyAlignment="1">
      <alignment horizontal="center" vertical="center"/>
    </xf>
    <xf numFmtId="177" fontId="4" fillId="0" borderId="23" xfId="2" applyNumberFormat="1" applyFont="1" applyBorder="1" applyAlignment="1">
      <alignment horizontal="center" vertical="center"/>
    </xf>
    <xf numFmtId="41" fontId="4" fillId="0" borderId="3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41" fontId="4" fillId="0" borderId="8" xfId="1" applyFont="1" applyBorder="1">
      <alignment vertical="center"/>
    </xf>
    <xf numFmtId="0" fontId="4" fillId="0" borderId="24" xfId="0" applyFont="1" applyBorder="1" applyAlignment="1">
      <alignment horizontal="center" vertical="center"/>
    </xf>
    <xf numFmtId="177" fontId="4" fillId="0" borderId="25" xfId="2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77" fontId="4" fillId="0" borderId="28" xfId="2" applyNumberFormat="1" applyFont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177" fontId="4" fillId="0" borderId="33" xfId="2" applyNumberFormat="1" applyFont="1" applyBorder="1" applyAlignment="1">
      <alignment horizontal="center" vertical="center"/>
    </xf>
    <xf numFmtId="41" fontId="0" fillId="0" borderId="1" xfId="0" applyNumberFormat="1" applyBorder="1">
      <alignment vertical="center"/>
    </xf>
    <xf numFmtId="0" fontId="0" fillId="0" borderId="2" xfId="0" pivotButton="1" applyBorder="1">
      <alignment vertical="center"/>
    </xf>
    <xf numFmtId="0" fontId="0" fillId="0" borderId="3" xfId="0" pivotButton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pivotButton="1" applyBorder="1">
      <alignment vertical="center"/>
    </xf>
    <xf numFmtId="14" fontId="0" fillId="0" borderId="5" xfId="0" applyNumberFormat="1" applyBorder="1" applyAlignment="1">
      <alignment horizontal="left" vertical="center"/>
    </xf>
    <xf numFmtId="41" fontId="0" fillId="0" borderId="6" xfId="0" applyNumberFormat="1" applyBorder="1">
      <alignment vertical="center"/>
    </xf>
    <xf numFmtId="14" fontId="0" fillId="0" borderId="7" xfId="0" applyNumberFormat="1" applyBorder="1" applyAlignment="1">
      <alignment horizontal="left" vertical="center"/>
    </xf>
    <xf numFmtId="41" fontId="0" fillId="0" borderId="8" xfId="0" applyNumberFormat="1" applyBorder="1">
      <alignment vertical="center"/>
    </xf>
    <xf numFmtId="41" fontId="0" fillId="0" borderId="10" xfId="0" applyNumberFormat="1" applyBorder="1">
      <alignment vertical="center"/>
    </xf>
  </cellXfs>
  <cellStyles count="3">
    <cellStyle name="백분율" xfId="2" builtinId="5"/>
    <cellStyle name="쉼표 [0]" xfId="1" builtinId="6"/>
    <cellStyle name="표준" xfId="0" builtinId="0"/>
  </cellStyles>
  <dxfs count="2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3" formatCode="_-* #,##0_-;\-* #,##0_-;_-* &quot;-&quot;_-;_-@_-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3" formatCode="_-* #,##0_-;\-* #,##0_-;_-* &quot;-&quot;_-;_-@_-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3" formatCode="_-* #,##0_-;\-* #,##0_-;_-* &quot;-&quot;_-;_-@_-"/>
    </dxf>
    <dxf>
      <fill>
        <patternFill>
          <bgColor theme="3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177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19" formatCode="yyyy/mm/dd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</dxf>
    <dxf>
      <border outline="0"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2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거래처별 매출액</a:t>
            </a:r>
            <a:endParaRPr lang="en-US" altLang="ko-KR" sz="1200"/>
          </a:p>
        </c:rich>
      </c:tx>
      <c:layout/>
      <c:overlay val="0"/>
      <c:spPr>
        <a:gradFill rotWithShape="1">
          <a:gsLst>
            <a:gs pos="0">
              <a:schemeClr val="accent1">
                <a:shade val="51000"/>
                <a:satMod val="130000"/>
              </a:schemeClr>
            </a:gs>
            <a:gs pos="80000">
              <a:schemeClr val="accent1">
                <a:shade val="93000"/>
                <a:satMod val="130000"/>
              </a:schemeClr>
            </a:gs>
            <a:gs pos="100000">
              <a:schemeClr val="accent1">
                <a:shade val="94000"/>
                <a:satMod val="135000"/>
              </a:schemeClr>
            </a:gs>
          </a:gsLst>
          <a:lin ang="16200000" scaled="0"/>
        </a:gradFill>
        <a:ln w="9525" cap="flat" cmpd="sng" algn="ctr">
          <a:solidFill>
            <a:schemeClr val="accent1">
              <a:shade val="95000"/>
              <a:satMod val="10500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활용!$G$18</c:f>
              <c:strCache>
                <c:ptCount val="1"/>
                <c:pt idx="0">
                  <c:v>전년매출액
(백만)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</c:dPt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활용!$C$19:$C$24</c:f>
              <c:strCache>
                <c:ptCount val="6"/>
                <c:pt idx="0">
                  <c:v>배경유통</c:v>
                </c:pt>
                <c:pt idx="1">
                  <c:v>나라유통</c:v>
                </c:pt>
                <c:pt idx="2">
                  <c:v>한일기획</c:v>
                </c:pt>
                <c:pt idx="3">
                  <c:v>거상유통</c:v>
                </c:pt>
                <c:pt idx="4">
                  <c:v>두리물산</c:v>
                </c:pt>
                <c:pt idx="5">
                  <c:v>제일통산</c:v>
                </c:pt>
              </c:strCache>
            </c:strRef>
          </c:cat>
          <c:val>
            <c:numRef>
              <c:f>활용!$G$19:$G$24</c:f>
              <c:numCache>
                <c:formatCode>_(* #,##0_);_(* \(#,##0\);_(* "-"_);_(@_)</c:formatCode>
                <c:ptCount val="6"/>
                <c:pt idx="0">
                  <c:v>90000</c:v>
                </c:pt>
                <c:pt idx="1">
                  <c:v>42300</c:v>
                </c:pt>
                <c:pt idx="2">
                  <c:v>55000</c:v>
                </c:pt>
                <c:pt idx="3">
                  <c:v>4805</c:v>
                </c:pt>
                <c:pt idx="4">
                  <c:v>5700</c:v>
                </c:pt>
                <c:pt idx="5">
                  <c:v>34000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493184"/>
        <c:axId val="118494720"/>
      </c:barChart>
      <c:catAx>
        <c:axId val="118493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ko-KR" altLang="en-US"/>
                  <a:t>거래처명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118494720"/>
        <c:crosses val="autoZero"/>
        <c:auto val="1"/>
        <c:lblAlgn val="ctr"/>
        <c:lblOffset val="100"/>
        <c:noMultiLvlLbl val="0"/>
      </c:catAx>
      <c:valAx>
        <c:axId val="1184947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ko-KR" altLang="en-US"/>
                  <a:t>금액</a:t>
                </a:r>
              </a:p>
            </c:rich>
          </c:tx>
          <c:layout/>
          <c:overlay val="0"/>
        </c:title>
        <c:numFmt formatCode="_(* #,##0_);_(* \(#,##0\);_(* &quot;-&quot;_);_(@_)" sourceLinked="1"/>
        <c:majorTickMark val="out"/>
        <c:minorTickMark val="none"/>
        <c:tickLblPos val="nextTo"/>
        <c:crossAx val="118493184"/>
        <c:crosses val="autoZero"/>
        <c:crossBetween val="between"/>
        <c:majorUnit val="50000"/>
      </c:valAx>
    </c:plotArea>
    <c:plotVisOnly val="1"/>
    <c:dispBlanksAs val="gap"/>
    <c:showDLblsOverMax val="0"/>
  </c:chart>
  <c:spPr>
    <a:effectLst>
      <a:outerShdw blurRad="50800" dist="38100" dir="2700000" algn="tl" rotWithShape="0">
        <a:prstClr val="black">
          <a:alpha val="40000"/>
        </a:prstClr>
      </a:outerShdw>
    </a:effec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428625</xdr:colOff>
          <xdr:row>0</xdr:row>
          <xdr:rowOff>0</xdr:rowOff>
        </xdr:from>
        <xdr:to>
          <xdr:col>9</xdr:col>
          <xdr:colOff>1028700</xdr:colOff>
          <xdr:row>2</xdr:row>
          <xdr:rowOff>66675</xdr:rowOff>
        </xdr:to>
        <xdr:pic>
          <xdr:nvPicPr>
            <xdr:cNvPr id="3" name="그림 2"/>
            <xdr:cNvPicPr>
              <a:picLocks noChangeAspect="1" noChangeArrowheads="1"/>
              <a:extLst>
                <a:ext uri="{84589F7E-364E-4C9E-8A38-B11213B215E9}">
                  <a14:cameraTool cellRange="#REF!" spid="_x0000_s103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43375" y="0"/>
              <a:ext cx="2438400" cy="6381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25</xdr:row>
      <xdr:rowOff>190499</xdr:rowOff>
    </xdr:from>
    <xdr:to>
      <xdr:col>9</xdr:col>
      <xdr:colOff>619124</xdr:colOff>
      <xdr:row>41</xdr:row>
      <xdr:rowOff>85724</xdr:rowOff>
    </xdr:to>
    <xdr:graphicFrame macro="">
      <xdr:nvGraphicFramePr>
        <xdr:cNvPr id="3" name="차트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airos" refreshedDate="40700.751585763886" createdVersion="4" refreshedVersion="4" minRefreshableVersion="3" recordCount="10">
  <cacheSource type="worksheet">
    <worksheetSource ref="B4:J14" sheet="기본데이터"/>
  </cacheSource>
  <cacheFields count="9">
    <cacheField name="관리번호" numFmtId="0">
      <sharedItems/>
    </cacheField>
    <cacheField name="회사명" numFmtId="0">
      <sharedItems/>
    </cacheField>
    <cacheField name="설립일" numFmtId="14">
      <sharedItems containsSemiMixedTypes="0" containsNonDate="0" containsDate="1" containsString="0" minDate="2003-02-01T00:00:00" maxDate="2011-01-04T00:00:00" count="10">
        <d v="2003-02-01T00:00:00"/>
        <d v="2010-04-30T00:00:00"/>
        <d v="2007-06-24T00:00:00"/>
        <d v="2009-04-01T00:00:00"/>
        <d v="2011-01-03T00:00:00"/>
        <d v="2004-03-24T00:00:00"/>
        <d v="2008-01-06T00:00:00"/>
        <d v="2004-03-21T00:00:00"/>
        <d v="2010-06-01T00:00:00"/>
        <d v="2008-06-07T00:00:00"/>
      </sharedItems>
      <fieldGroup base="2">
        <rangePr groupBy="years" startDate="2003-02-01T00:00:00" endDate="2011-01-04T00:00:00"/>
        <groupItems count="11">
          <s v="&lt;2003-02-01"/>
          <s v="2003년"/>
          <s v="2004년"/>
          <s v="2005년"/>
          <s v="2006년"/>
          <s v="2007년"/>
          <s v="2008년"/>
          <s v="2009년"/>
          <s v="2010년"/>
          <s v="2011년"/>
          <s v="&gt;2011-01-04"/>
        </groupItems>
      </fieldGroup>
    </cacheField>
    <cacheField name="소재지" numFmtId="0">
      <sharedItems count="6">
        <s v="서울"/>
        <s v="인천"/>
        <s v="청주"/>
        <s v="대구"/>
        <s v="부산"/>
        <s v="전주"/>
      </sharedItems>
    </cacheField>
    <cacheField name="반품환불" numFmtId="41">
      <sharedItems containsSemiMixedTypes="0" containsString="0" containsNumber="1" containsInteger="1" minValue="2400" maxValue="80000"/>
    </cacheField>
    <cacheField name="전년매출액_x000a_(백만)" numFmtId="41">
      <sharedItems containsSemiMixedTypes="0" containsString="0" containsNumber="1" containsInteger="1" minValue="4805" maxValue="183000"/>
    </cacheField>
    <cacheField name="전년 순이익_x000a_(백만)" numFmtId="41">
      <sharedItems containsSemiMixedTypes="0" containsString="0" containsNumber="1" containsInteger="1" minValue="1500" maxValue="86000"/>
    </cacheField>
    <cacheField name="상품" numFmtId="0">
      <sharedItems/>
    </cacheField>
    <cacheField name="순이익률" numFmtId="177">
      <sharedItems containsSemiMixedTypes="0" containsString="0" containsNumber="1" minValue="5.0909090909090911E-2" maxValue="0.6222222222222222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s v="CA1-01"/>
    <s v="나라유통"/>
    <x v="0"/>
    <x v="0"/>
    <n v="2400"/>
    <n v="42300"/>
    <n v="5600"/>
    <s v="생활용품"/>
    <n v="0.13238770685579196"/>
  </r>
  <r>
    <s v="CA2-02"/>
    <s v="한일기획"/>
    <x v="1"/>
    <x v="0"/>
    <n v="28100"/>
    <n v="55000"/>
    <n v="2800"/>
    <s v="가전제품"/>
    <n v="5.0909090909090911E-2"/>
  </r>
  <r>
    <s v="CA1-03"/>
    <s v="창립유통"/>
    <x v="2"/>
    <x v="1"/>
    <n v="18350"/>
    <n v="41222"/>
    <n v="6700"/>
    <s v="생활용품"/>
    <n v="0.16253456891950899"/>
  </r>
  <r>
    <s v="CA1-04"/>
    <s v="거상유통"/>
    <x v="3"/>
    <x v="2"/>
    <n v="2860"/>
    <n v="4805"/>
    <n v="2000"/>
    <s v="생활용품"/>
    <n v="0.41623309053069718"/>
  </r>
  <r>
    <s v="CA3-05"/>
    <s v="매일유통"/>
    <x v="4"/>
    <x v="3"/>
    <n v="34150"/>
    <n v="60813"/>
    <n v="4000"/>
    <s v="문구류"/>
    <n v="6.5775409863022716E-2"/>
  </r>
  <r>
    <s v="CA2-06"/>
    <s v="첨단산업"/>
    <x v="5"/>
    <x v="1"/>
    <n v="6100"/>
    <n v="12000"/>
    <n v="1500"/>
    <s v="가전제품"/>
    <n v="0.125"/>
  </r>
  <r>
    <s v="CA3-07"/>
    <s v="배경유통"/>
    <x v="6"/>
    <x v="0"/>
    <n v="80000"/>
    <n v="90000"/>
    <n v="56000"/>
    <s v="문구류"/>
    <n v="0.62222222222222223"/>
  </r>
  <r>
    <s v="CA2-08"/>
    <s v="두리물산"/>
    <x v="7"/>
    <x v="3"/>
    <n v="4600"/>
    <n v="5700"/>
    <n v="2000"/>
    <s v="가전제품"/>
    <n v="0.35087719298245612"/>
  </r>
  <r>
    <s v="CA2-09"/>
    <s v="제일통산"/>
    <x v="8"/>
    <x v="4"/>
    <n v="2800"/>
    <n v="34000"/>
    <n v="1860"/>
    <s v="가전제품"/>
    <n v="5.4705882352941174E-2"/>
  </r>
  <r>
    <s v="CA1-10"/>
    <s v="한명상사"/>
    <x v="9"/>
    <x v="5"/>
    <n v="14000"/>
    <n v="183000"/>
    <n v="86000"/>
    <s v="생활용품"/>
    <n v="0.4699453551912568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4" applyNumberFormats="0" applyBorderFormats="0" applyFontFormats="0" applyPatternFormats="0" applyAlignmentFormats="0" applyWidthHeightFormats="1" dataCaption="값" updatedVersion="4" minRefreshableVersion="3" useAutoFormatting="1" rowGrandTotals="0" colGrandTotals="0" itemPrintTitles="1" createdVersion="4" indent="0" outline="1" outlineData="1" multipleFieldFilters="0" rowHeaderCaption="설립일" colHeaderCaption="소재지">
  <location ref="B23:H31" firstHeaderRow="1" firstDataRow="2" firstDataCol="1"/>
  <pivotFields count="9">
    <pivotField showAll="0"/>
    <pivotField showAll="0"/>
    <pivotField axis="axisRow" numFmtId="14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Col" showAll="0">
      <items count="7">
        <item x="3"/>
        <item x="4"/>
        <item x="0"/>
        <item x="1"/>
        <item x="5"/>
        <item x="2"/>
        <item t="default"/>
      </items>
    </pivotField>
    <pivotField numFmtId="41" showAll="0"/>
    <pivotField numFmtId="41" showAll="0"/>
    <pivotField dataField="1" numFmtId="41" showAll="0"/>
    <pivotField showAll="0"/>
    <pivotField numFmtId="177" showAll="0"/>
  </pivotFields>
  <rowFields count="1">
    <field x="2"/>
  </rowFields>
  <rowItems count="7">
    <i>
      <x v="1"/>
    </i>
    <i>
      <x v="2"/>
    </i>
    <i>
      <x v="5"/>
    </i>
    <i>
      <x v="6"/>
    </i>
    <i>
      <x v="7"/>
    </i>
    <i>
      <x v="8"/>
    </i>
    <i>
      <x v="9"/>
    </i>
  </rowItems>
  <colFields count="1">
    <field x="3"/>
  </colFields>
  <colItems count="6">
    <i>
      <x/>
    </i>
    <i>
      <x v="1"/>
    </i>
    <i>
      <x v="2"/>
    </i>
    <i>
      <x v="3"/>
    </i>
    <i>
      <x v="4"/>
    </i>
    <i>
      <x v="5"/>
    </i>
  </colItems>
  <dataFields count="1">
    <dataField name="평균 : 전년 순이익" fld="6" subtotal="average" baseField="2" baseItem="1" numFmtId="41"/>
  </dataFields>
  <formats count="2">
    <format dxfId="8">
      <pivotArea outline="0" collapsedLevelsAreSubtotals="1" fieldPosition="0"/>
    </format>
    <format dxfId="1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표1" displayName="표1" ref="B18:J24" totalsRowShown="0" headerRowDxfId="10" dataDxfId="21" headerRowBorderDxfId="22" tableBorderDxfId="20" dataCellStyle="쉼표 [0]">
  <autoFilter ref="B18:J24"/>
  <sortState ref="B19:J24">
    <sortCondition descending="1" ref="H18:H24"/>
  </sortState>
  <tableColumns count="9">
    <tableColumn id="1" name="관리번호" dataDxfId="19"/>
    <tableColumn id="2" name="회사명" dataDxfId="18"/>
    <tableColumn id="3" name="설립일" dataDxfId="17"/>
    <tableColumn id="4" name="소재지" dataDxfId="16"/>
    <tableColumn id="5" name="반품환불" dataDxfId="15" dataCellStyle="쉼표 [0]"/>
    <tableColumn id="6" name="전년매출액_x000a_(백만)" dataDxfId="14" dataCellStyle="쉼표 [0]"/>
    <tableColumn id="7" name="전년 순이익_x000a_(백만)" dataDxfId="13" dataCellStyle="쉼표 [0]"/>
    <tableColumn id="8" name="상품" dataDxfId="12"/>
    <tableColumn id="9" name="순이익률" dataDxfId="11" dataCellStyle="백분율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40"/>
  <sheetViews>
    <sheetView workbookViewId="0">
      <selection activeCell="H33" sqref="H33"/>
    </sheetView>
  </sheetViews>
  <sheetFormatPr defaultRowHeight="13.5" x14ac:dyDescent="0.3"/>
  <cols>
    <col min="1" max="1" width="1.625" style="2" customWidth="1"/>
    <col min="2" max="2" width="18" style="3" customWidth="1"/>
    <col min="3" max="3" width="9.375" style="3" customWidth="1"/>
    <col min="4" max="4" width="9.75" style="3" bestFit="1" customWidth="1"/>
    <col min="5" max="5" width="8.375" style="3" customWidth="1"/>
    <col min="6" max="6" width="7.375" style="2" customWidth="1"/>
    <col min="7" max="7" width="8.375" style="2" customWidth="1"/>
    <col min="8" max="8" width="7.375" style="2" customWidth="1"/>
    <col min="9" max="9" width="8.375" style="2" customWidth="1"/>
    <col min="10" max="10" width="18" style="2" bestFit="1" customWidth="1"/>
    <col min="11" max="11" width="13.125" style="2" customWidth="1"/>
    <col min="12" max="12" width="18" style="2" bestFit="1" customWidth="1"/>
    <col min="13" max="13" width="13.125" style="2" customWidth="1"/>
    <col min="14" max="14" width="18" style="2" bestFit="1" customWidth="1"/>
    <col min="15" max="15" width="18" style="2" customWidth="1"/>
    <col min="16" max="16" width="22.875" style="2" bestFit="1" customWidth="1"/>
    <col min="17" max="16384" width="9" style="2"/>
  </cols>
  <sheetData>
    <row r="1" spans="2:10" ht="22.5" customHeight="1" x14ac:dyDescent="0.3">
      <c r="B1" s="1" t="s">
        <v>0</v>
      </c>
      <c r="C1" s="1"/>
      <c r="D1" s="1"/>
      <c r="E1" s="1"/>
      <c r="F1" s="1"/>
      <c r="G1" s="1"/>
    </row>
    <row r="2" spans="2:10" ht="22.5" customHeight="1" x14ac:dyDescent="0.3">
      <c r="B2" s="1"/>
      <c r="C2" s="1"/>
      <c r="D2" s="1"/>
      <c r="E2" s="1"/>
      <c r="F2" s="1"/>
      <c r="G2" s="1"/>
    </row>
    <row r="3" spans="2:10" ht="8.25" customHeight="1" thickBot="1" x14ac:dyDescent="0.35"/>
    <row r="4" spans="2:10" ht="27.75" thickBot="1" x14ac:dyDescent="0.35">
      <c r="B4" s="17" t="s">
        <v>1</v>
      </c>
      <c r="C4" s="18" t="s">
        <v>2</v>
      </c>
      <c r="D4" s="18" t="s">
        <v>4</v>
      </c>
      <c r="E4" s="18" t="s">
        <v>6</v>
      </c>
      <c r="F4" s="18" t="s">
        <v>7</v>
      </c>
      <c r="G4" s="19" t="s">
        <v>43</v>
      </c>
      <c r="H4" s="19" t="s">
        <v>44</v>
      </c>
      <c r="I4" s="18" t="s">
        <v>42</v>
      </c>
      <c r="J4" s="20" t="s">
        <v>8</v>
      </c>
    </row>
    <row r="5" spans="2:10" x14ac:dyDescent="0.3">
      <c r="B5" s="14" t="s">
        <v>32</v>
      </c>
      <c r="C5" s="15" t="s">
        <v>10</v>
      </c>
      <c r="D5" s="16">
        <v>37653</v>
      </c>
      <c r="E5" s="15" t="s">
        <v>21</v>
      </c>
      <c r="F5" s="28">
        <v>2400</v>
      </c>
      <c r="G5" s="28">
        <v>42300</v>
      </c>
      <c r="H5" s="28">
        <v>5600</v>
      </c>
      <c r="I5" s="15" t="str">
        <f>CHOOSE(MID(B5,3,1),"생활용품","가전제품","문구류")</f>
        <v>생활용품</v>
      </c>
      <c r="J5" s="31">
        <f>H5/G5</f>
        <v>0.13238770685579196</v>
      </c>
    </row>
    <row r="6" spans="2:10" x14ac:dyDescent="0.3">
      <c r="B6" s="8" t="s">
        <v>35</v>
      </c>
      <c r="C6" s="4" t="s">
        <v>11</v>
      </c>
      <c r="D6" s="5">
        <v>40298</v>
      </c>
      <c r="E6" s="4" t="s">
        <v>21</v>
      </c>
      <c r="F6" s="29">
        <v>28100</v>
      </c>
      <c r="G6" s="29">
        <v>55000</v>
      </c>
      <c r="H6" s="29">
        <v>2800</v>
      </c>
      <c r="I6" s="15" t="str">
        <f t="shared" ref="I6:I14" si="0">CHOOSE(MID(B6,3,1),"생활용품","가전제품","문구류")</f>
        <v>가전제품</v>
      </c>
      <c r="J6" s="31">
        <f t="shared" ref="J6:J14" si="1">H6/G6</f>
        <v>5.0909090909090911E-2</v>
      </c>
    </row>
    <row r="7" spans="2:10" x14ac:dyDescent="0.3">
      <c r="B7" s="8" t="s">
        <v>33</v>
      </c>
      <c r="C7" s="4" t="s">
        <v>12</v>
      </c>
      <c r="D7" s="5">
        <v>39257</v>
      </c>
      <c r="E7" s="4" t="s">
        <v>23</v>
      </c>
      <c r="F7" s="29">
        <v>18350</v>
      </c>
      <c r="G7" s="29">
        <v>41222</v>
      </c>
      <c r="H7" s="29">
        <v>6700</v>
      </c>
      <c r="I7" s="15" t="str">
        <f t="shared" si="0"/>
        <v>생활용품</v>
      </c>
      <c r="J7" s="31">
        <f t="shared" si="1"/>
        <v>0.16253456891950899</v>
      </c>
    </row>
    <row r="8" spans="2:10" x14ac:dyDescent="0.3">
      <c r="B8" s="8" t="s">
        <v>34</v>
      </c>
      <c r="C8" s="4" t="s">
        <v>13</v>
      </c>
      <c r="D8" s="5">
        <v>39904</v>
      </c>
      <c r="E8" s="4" t="s">
        <v>25</v>
      </c>
      <c r="F8" s="29">
        <v>2860</v>
      </c>
      <c r="G8" s="29">
        <v>4805</v>
      </c>
      <c r="H8" s="29">
        <v>2000</v>
      </c>
      <c r="I8" s="15" t="str">
        <f t="shared" si="0"/>
        <v>생활용품</v>
      </c>
      <c r="J8" s="31">
        <f t="shared" si="1"/>
        <v>0.41623309053069718</v>
      </c>
    </row>
    <row r="9" spans="2:10" x14ac:dyDescent="0.3">
      <c r="B9" s="8" t="s">
        <v>36</v>
      </c>
      <c r="C9" s="4" t="s">
        <v>14</v>
      </c>
      <c r="D9" s="5">
        <v>40546</v>
      </c>
      <c r="E9" s="4" t="s">
        <v>27</v>
      </c>
      <c r="F9" s="29">
        <v>34150</v>
      </c>
      <c r="G9" s="29">
        <v>60813</v>
      </c>
      <c r="H9" s="29">
        <v>4000</v>
      </c>
      <c r="I9" s="15" t="str">
        <f t="shared" si="0"/>
        <v>문구류</v>
      </c>
      <c r="J9" s="31">
        <f t="shared" si="1"/>
        <v>6.5775409863022716E-2</v>
      </c>
    </row>
    <row r="10" spans="2:10" x14ac:dyDescent="0.3">
      <c r="B10" s="8" t="s">
        <v>37</v>
      </c>
      <c r="C10" s="4" t="s">
        <v>15</v>
      </c>
      <c r="D10" s="5">
        <v>38070</v>
      </c>
      <c r="E10" s="4" t="s">
        <v>23</v>
      </c>
      <c r="F10" s="29">
        <v>6100</v>
      </c>
      <c r="G10" s="29">
        <v>12000</v>
      </c>
      <c r="H10" s="29">
        <v>1500</v>
      </c>
      <c r="I10" s="15" t="str">
        <f t="shared" si="0"/>
        <v>가전제품</v>
      </c>
      <c r="J10" s="31">
        <f t="shared" si="1"/>
        <v>0.125</v>
      </c>
    </row>
    <row r="11" spans="2:10" x14ac:dyDescent="0.3">
      <c r="B11" s="8" t="s">
        <v>38</v>
      </c>
      <c r="C11" s="4" t="s">
        <v>16</v>
      </c>
      <c r="D11" s="5">
        <v>39453</v>
      </c>
      <c r="E11" s="4" t="s">
        <v>21</v>
      </c>
      <c r="F11" s="29">
        <v>80000</v>
      </c>
      <c r="G11" s="29">
        <v>90000</v>
      </c>
      <c r="H11" s="29">
        <v>56000</v>
      </c>
      <c r="I11" s="15" t="str">
        <f t="shared" si="0"/>
        <v>문구류</v>
      </c>
      <c r="J11" s="31">
        <f t="shared" si="1"/>
        <v>0.62222222222222223</v>
      </c>
    </row>
    <row r="12" spans="2:10" x14ac:dyDescent="0.3">
      <c r="B12" s="8" t="s">
        <v>39</v>
      </c>
      <c r="C12" s="4" t="s">
        <v>17</v>
      </c>
      <c r="D12" s="5">
        <v>38067</v>
      </c>
      <c r="E12" s="4" t="s">
        <v>27</v>
      </c>
      <c r="F12" s="29">
        <v>4600</v>
      </c>
      <c r="G12" s="29">
        <v>5700</v>
      </c>
      <c r="H12" s="29">
        <v>2000</v>
      </c>
      <c r="I12" s="15" t="str">
        <f t="shared" si="0"/>
        <v>가전제품</v>
      </c>
      <c r="J12" s="31">
        <f t="shared" si="1"/>
        <v>0.35087719298245612</v>
      </c>
    </row>
    <row r="13" spans="2:10" x14ac:dyDescent="0.3">
      <c r="B13" s="8" t="s">
        <v>40</v>
      </c>
      <c r="C13" s="4" t="s">
        <v>18</v>
      </c>
      <c r="D13" s="5">
        <v>40330</v>
      </c>
      <c r="E13" s="4" t="s">
        <v>29</v>
      </c>
      <c r="F13" s="29">
        <v>2800</v>
      </c>
      <c r="G13" s="29">
        <v>34000</v>
      </c>
      <c r="H13" s="29">
        <v>1860</v>
      </c>
      <c r="I13" s="15" t="str">
        <f t="shared" si="0"/>
        <v>가전제품</v>
      </c>
      <c r="J13" s="31">
        <f t="shared" si="1"/>
        <v>5.4705882352941174E-2</v>
      </c>
    </row>
    <row r="14" spans="2:10" ht="14.25" thickBot="1" x14ac:dyDescent="0.35">
      <c r="B14" s="21" t="s">
        <v>41</v>
      </c>
      <c r="C14" s="22" t="s">
        <v>19</v>
      </c>
      <c r="D14" s="23">
        <v>39606</v>
      </c>
      <c r="E14" s="22" t="s">
        <v>31</v>
      </c>
      <c r="F14" s="30">
        <v>14000</v>
      </c>
      <c r="G14" s="30">
        <v>183000</v>
      </c>
      <c r="H14" s="30">
        <v>86000</v>
      </c>
      <c r="I14" s="15" t="str">
        <f t="shared" si="0"/>
        <v>생활용품</v>
      </c>
      <c r="J14" s="31">
        <f t="shared" si="1"/>
        <v>0.46994535519125685</v>
      </c>
    </row>
    <row r="15" spans="2:10" ht="16.5" customHeight="1" x14ac:dyDescent="0.3">
      <c r="B15" s="24" t="s">
        <v>47</v>
      </c>
      <c r="C15" s="25"/>
      <c r="D15" s="25"/>
      <c r="E15" s="36">
        <f>SUM(F5:F14)</f>
        <v>193360</v>
      </c>
      <c r="F15" s="26"/>
      <c r="G15" s="25" t="s">
        <v>46</v>
      </c>
      <c r="H15" s="25"/>
      <c r="I15" s="32" t="s">
        <v>48</v>
      </c>
      <c r="J15" s="33"/>
    </row>
    <row r="16" spans="2:10" ht="17.25" customHeight="1" thickBot="1" x14ac:dyDescent="0.35">
      <c r="B16" s="9" t="s">
        <v>45</v>
      </c>
      <c r="C16" s="10"/>
      <c r="D16" s="11" t="s">
        <v>9</v>
      </c>
      <c r="E16" s="27">
        <f>2011-YEAR(VLOOKUP(D16,$C$5:$D$14,2,0))</f>
        <v>8</v>
      </c>
      <c r="F16" s="12"/>
      <c r="G16" s="13" t="str">
        <f>INDEX($C$5:$C$14,MATCH(MAX(H5:H14),$H$5:$H$14,0),1)</f>
        <v>한명상사</v>
      </c>
      <c r="H16" s="13"/>
      <c r="I16" s="34">
        <f>VLOOKUP(G16,$C$5:$J$14,8,0)</f>
        <v>0.46994535519125685</v>
      </c>
      <c r="J16" s="35"/>
    </row>
    <row r="21" spans="2:16" ht="16.5" x14ac:dyDescent="0.3">
      <c r="B21"/>
      <c r="C21"/>
    </row>
    <row r="22" spans="2:16" ht="14.25" thickBot="1" x14ac:dyDescent="0.35"/>
    <row r="23" spans="2:16" ht="16.5" x14ac:dyDescent="0.3">
      <c r="B23" s="59" t="s">
        <v>61</v>
      </c>
      <c r="C23" s="60" t="s">
        <v>5</v>
      </c>
      <c r="D23" s="61"/>
      <c r="E23" s="61"/>
      <c r="F23" s="61"/>
      <c r="G23" s="61"/>
      <c r="H23" s="62"/>
      <c r="I23"/>
      <c r="J23"/>
      <c r="K23"/>
      <c r="L23"/>
      <c r="M23"/>
      <c r="N23"/>
      <c r="O23"/>
      <c r="P23"/>
    </row>
    <row r="24" spans="2:16" ht="16.5" x14ac:dyDescent="0.3">
      <c r="B24" s="63" t="s">
        <v>3</v>
      </c>
      <c r="C24" s="42" t="s">
        <v>26</v>
      </c>
      <c r="D24" s="42" t="s">
        <v>28</v>
      </c>
      <c r="E24" s="42" t="s">
        <v>20</v>
      </c>
      <c r="F24" s="42" t="s">
        <v>22</v>
      </c>
      <c r="G24" s="42" t="s">
        <v>30</v>
      </c>
      <c r="H24" s="43" t="s">
        <v>24</v>
      </c>
      <c r="I24"/>
      <c r="J24"/>
      <c r="K24"/>
      <c r="L24"/>
      <c r="M24"/>
      <c r="N24"/>
      <c r="O24"/>
      <c r="P24"/>
    </row>
    <row r="25" spans="2:16" ht="16.5" x14ac:dyDescent="0.3">
      <c r="B25" s="64" t="s">
        <v>54</v>
      </c>
      <c r="C25" s="58"/>
      <c r="D25" s="58"/>
      <c r="E25" s="58">
        <v>5600</v>
      </c>
      <c r="F25" s="58"/>
      <c r="G25" s="58"/>
      <c r="H25" s="65"/>
      <c r="I25"/>
      <c r="J25"/>
      <c r="K25"/>
      <c r="L25"/>
      <c r="M25"/>
      <c r="N25"/>
      <c r="O25"/>
      <c r="P25"/>
    </row>
    <row r="26" spans="2:16" ht="16.5" x14ac:dyDescent="0.3">
      <c r="B26" s="64" t="s">
        <v>55</v>
      </c>
      <c r="C26" s="58">
        <v>2000</v>
      </c>
      <c r="D26" s="58"/>
      <c r="E26" s="58"/>
      <c r="F26" s="58">
        <v>1500</v>
      </c>
      <c r="G26" s="58"/>
      <c r="H26" s="65"/>
      <c r="I26"/>
      <c r="J26"/>
      <c r="K26"/>
      <c r="L26"/>
      <c r="M26"/>
      <c r="N26"/>
      <c r="O26"/>
      <c r="P26"/>
    </row>
    <row r="27" spans="2:16" ht="16.5" x14ac:dyDescent="0.3">
      <c r="B27" s="64" t="s">
        <v>56</v>
      </c>
      <c r="C27" s="58"/>
      <c r="D27" s="58"/>
      <c r="E27" s="58"/>
      <c r="F27" s="58">
        <v>6700</v>
      </c>
      <c r="G27" s="58"/>
      <c r="H27" s="65"/>
      <c r="I27"/>
      <c r="J27"/>
      <c r="K27"/>
      <c r="L27"/>
      <c r="M27"/>
      <c r="N27"/>
      <c r="O27"/>
      <c r="P27"/>
    </row>
    <row r="28" spans="2:16" ht="16.5" x14ac:dyDescent="0.3">
      <c r="B28" s="64" t="s">
        <v>57</v>
      </c>
      <c r="C28" s="58"/>
      <c r="D28" s="58"/>
      <c r="E28" s="58">
        <v>56000</v>
      </c>
      <c r="F28" s="58"/>
      <c r="G28" s="58">
        <v>86000</v>
      </c>
      <c r="H28" s="65"/>
      <c r="I28"/>
      <c r="J28"/>
      <c r="K28"/>
      <c r="L28"/>
      <c r="M28"/>
      <c r="N28"/>
      <c r="O28"/>
      <c r="P28"/>
    </row>
    <row r="29" spans="2:16" ht="16.5" x14ac:dyDescent="0.3">
      <c r="B29" s="64" t="s">
        <v>58</v>
      </c>
      <c r="C29" s="58"/>
      <c r="D29" s="58"/>
      <c r="E29" s="58"/>
      <c r="F29" s="58"/>
      <c r="G29" s="58"/>
      <c r="H29" s="65">
        <v>2000</v>
      </c>
      <c r="I29"/>
      <c r="J29"/>
      <c r="K29"/>
      <c r="L29"/>
      <c r="M29"/>
      <c r="N29"/>
      <c r="O29"/>
      <c r="P29"/>
    </row>
    <row r="30" spans="2:16" ht="16.5" x14ac:dyDescent="0.3">
      <c r="B30" s="64" t="s">
        <v>59</v>
      </c>
      <c r="C30" s="58"/>
      <c r="D30" s="58">
        <v>1860</v>
      </c>
      <c r="E30" s="58">
        <v>2800</v>
      </c>
      <c r="F30" s="58"/>
      <c r="G30" s="58"/>
      <c r="H30" s="65"/>
      <c r="I30"/>
      <c r="J30"/>
      <c r="K30"/>
      <c r="L30"/>
      <c r="M30"/>
      <c r="N30"/>
      <c r="O30"/>
      <c r="P30"/>
    </row>
    <row r="31" spans="2:16" ht="17.25" thickBot="1" x14ac:dyDescent="0.35">
      <c r="B31" s="66" t="s">
        <v>60</v>
      </c>
      <c r="C31" s="67">
        <v>4000</v>
      </c>
      <c r="D31" s="67"/>
      <c r="E31" s="67"/>
      <c r="F31" s="67"/>
      <c r="G31" s="67"/>
      <c r="H31" s="68"/>
      <c r="I31"/>
      <c r="J31"/>
      <c r="K31"/>
      <c r="L31"/>
      <c r="M31"/>
      <c r="N31"/>
      <c r="O31"/>
      <c r="P31"/>
    </row>
    <row r="32" spans="2:16" ht="16.5" x14ac:dyDescent="0.3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2:16" ht="16.5" x14ac:dyDescent="0.3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2:16" ht="16.5" x14ac:dyDescent="0.3">
      <c r="B34"/>
      <c r="C34"/>
      <c r="D34"/>
      <c r="E34"/>
      <c r="F34"/>
      <c r="G34"/>
      <c r="H34"/>
      <c r="I34"/>
    </row>
    <row r="35" spans="2:16" ht="16.5" x14ac:dyDescent="0.3">
      <c r="B35"/>
      <c r="C35"/>
      <c r="D35"/>
      <c r="E35"/>
      <c r="F35"/>
      <c r="G35"/>
      <c r="H35"/>
      <c r="I35"/>
    </row>
    <row r="36" spans="2:16" ht="16.5" x14ac:dyDescent="0.3">
      <c r="B36"/>
      <c r="C36"/>
      <c r="D36"/>
    </row>
    <row r="37" spans="2:16" ht="16.5" x14ac:dyDescent="0.3">
      <c r="B37"/>
      <c r="C37"/>
      <c r="D37"/>
    </row>
    <row r="38" spans="2:16" ht="16.5" x14ac:dyDescent="0.3">
      <c r="B38"/>
      <c r="C38"/>
      <c r="D38"/>
    </row>
    <row r="39" spans="2:16" ht="16.5" x14ac:dyDescent="0.3">
      <c r="B39"/>
      <c r="C39"/>
      <c r="D39"/>
    </row>
    <row r="40" spans="2:16" ht="16.5" x14ac:dyDescent="0.3">
      <c r="B40"/>
      <c r="C40"/>
      <c r="D40"/>
    </row>
  </sheetData>
  <mergeCells count="8">
    <mergeCell ref="I15:J15"/>
    <mergeCell ref="I16:J16"/>
    <mergeCell ref="G16:H16"/>
    <mergeCell ref="G15:H15"/>
    <mergeCell ref="F15:F16"/>
    <mergeCell ref="B15:D15"/>
    <mergeCell ref="B1:G2"/>
    <mergeCell ref="B16:C16"/>
  </mergeCells>
  <phoneticPr fontId="2" type="noConversion"/>
  <conditionalFormatting sqref="B5:J14">
    <cfRule type="expression" dxfId="9" priority="1">
      <formula>$J5&gt;=50%</formula>
    </cfRule>
  </conditionalFormatting>
  <dataValidations count="1">
    <dataValidation type="list" allowBlank="1" showInputMessage="1" showErrorMessage="1" sqref="D16">
      <formula1>$C$5:$C$14</formula1>
    </dataValidation>
  </dataValidations>
  <pageMargins left="0.7" right="0.7" top="0.75" bottom="0.75" header="0.3" footer="0.3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4"/>
  <sheetViews>
    <sheetView tabSelected="1" topLeftCell="A4" workbookViewId="0">
      <selection activeCell="K28" sqref="K28"/>
    </sheetView>
  </sheetViews>
  <sheetFormatPr defaultRowHeight="16.5" x14ac:dyDescent="0.3"/>
  <cols>
    <col min="1" max="1" width="1.625" customWidth="1"/>
    <col min="2" max="2" width="9.25" customWidth="1"/>
    <col min="4" max="4" width="9.75" bestFit="1" customWidth="1"/>
    <col min="6" max="6" width="9.25" customWidth="1"/>
    <col min="8" max="8" width="10.75" customWidth="1"/>
    <col min="10" max="10" width="9.25" customWidth="1"/>
  </cols>
  <sheetData>
    <row r="1" spans="2:10" ht="17.25" thickBot="1" x14ac:dyDescent="0.35"/>
    <row r="2" spans="2:10" ht="32.25" customHeight="1" thickBot="1" x14ac:dyDescent="0.35">
      <c r="B2" s="17" t="s">
        <v>1</v>
      </c>
      <c r="C2" s="18" t="s">
        <v>2</v>
      </c>
      <c r="D2" s="18" t="s">
        <v>4</v>
      </c>
      <c r="E2" s="18" t="s">
        <v>6</v>
      </c>
      <c r="F2" s="18" t="s">
        <v>7</v>
      </c>
      <c r="G2" s="19" t="s">
        <v>43</v>
      </c>
      <c r="H2" s="19" t="s">
        <v>44</v>
      </c>
      <c r="I2" s="18" t="s">
        <v>42</v>
      </c>
      <c r="J2" s="20" t="s">
        <v>8</v>
      </c>
    </row>
    <row r="3" spans="2:10" x14ac:dyDescent="0.3">
      <c r="B3" s="14" t="s">
        <v>32</v>
      </c>
      <c r="C3" s="15" t="s">
        <v>10</v>
      </c>
      <c r="D3" s="16">
        <v>37653</v>
      </c>
      <c r="E3" s="15" t="s">
        <v>21</v>
      </c>
      <c r="F3" s="28">
        <v>2400</v>
      </c>
      <c r="G3" s="28">
        <v>42300</v>
      </c>
      <c r="H3" s="28">
        <v>5600</v>
      </c>
      <c r="I3" s="15" t="str">
        <f>CHOOSE(MID(B3,3,1),"생활용품","가전제품","문구류")</f>
        <v>생활용품</v>
      </c>
      <c r="J3" s="31">
        <f>H3/G3</f>
        <v>0.13238770685579196</v>
      </c>
    </row>
    <row r="4" spans="2:10" x14ac:dyDescent="0.3">
      <c r="B4" s="8" t="s">
        <v>35</v>
      </c>
      <c r="C4" s="4" t="s">
        <v>11</v>
      </c>
      <c r="D4" s="5">
        <v>40298</v>
      </c>
      <c r="E4" s="4" t="s">
        <v>21</v>
      </c>
      <c r="F4" s="29">
        <v>28100</v>
      </c>
      <c r="G4" s="29">
        <v>55000</v>
      </c>
      <c r="H4" s="29">
        <v>2800</v>
      </c>
      <c r="I4" s="15" t="str">
        <f t="shared" ref="I4:I12" si="0">CHOOSE(MID(B4,3,1),"생활용품","가전제품","문구류")</f>
        <v>가전제품</v>
      </c>
      <c r="J4" s="31">
        <f t="shared" ref="J4:J12" si="1">H4/G4</f>
        <v>5.0909090909090911E-2</v>
      </c>
    </row>
    <row r="5" spans="2:10" x14ac:dyDescent="0.3">
      <c r="B5" s="8" t="s">
        <v>33</v>
      </c>
      <c r="C5" s="4" t="s">
        <v>12</v>
      </c>
      <c r="D5" s="5">
        <v>39257</v>
      </c>
      <c r="E5" s="4" t="s">
        <v>23</v>
      </c>
      <c r="F5" s="29">
        <v>18350</v>
      </c>
      <c r="G5" s="29">
        <v>41222</v>
      </c>
      <c r="H5" s="29">
        <v>6700</v>
      </c>
      <c r="I5" s="15" t="str">
        <f t="shared" si="0"/>
        <v>생활용품</v>
      </c>
      <c r="J5" s="31">
        <f t="shared" si="1"/>
        <v>0.16253456891950899</v>
      </c>
    </row>
    <row r="6" spans="2:10" x14ac:dyDescent="0.3">
      <c r="B6" s="8" t="s">
        <v>34</v>
      </c>
      <c r="C6" s="4" t="s">
        <v>13</v>
      </c>
      <c r="D6" s="5">
        <v>39904</v>
      </c>
      <c r="E6" s="4" t="s">
        <v>25</v>
      </c>
      <c r="F6" s="29">
        <v>2860</v>
      </c>
      <c r="G6" s="29">
        <v>4805</v>
      </c>
      <c r="H6" s="29">
        <v>2000</v>
      </c>
      <c r="I6" s="15" t="str">
        <f t="shared" si="0"/>
        <v>생활용품</v>
      </c>
      <c r="J6" s="31">
        <f t="shared" si="1"/>
        <v>0.41623309053069718</v>
      </c>
    </row>
    <row r="7" spans="2:10" x14ac:dyDescent="0.3">
      <c r="B7" s="8" t="s">
        <v>36</v>
      </c>
      <c r="C7" s="4" t="s">
        <v>14</v>
      </c>
      <c r="D7" s="5">
        <v>40546</v>
      </c>
      <c r="E7" s="4" t="s">
        <v>27</v>
      </c>
      <c r="F7" s="29">
        <v>34150</v>
      </c>
      <c r="G7" s="29">
        <v>60813</v>
      </c>
      <c r="H7" s="29">
        <v>4000</v>
      </c>
      <c r="I7" s="15" t="str">
        <f t="shared" si="0"/>
        <v>문구류</v>
      </c>
      <c r="J7" s="31">
        <f t="shared" si="1"/>
        <v>6.5775409863022716E-2</v>
      </c>
    </row>
    <row r="8" spans="2:10" x14ac:dyDescent="0.3">
      <c r="B8" s="8" t="s">
        <v>37</v>
      </c>
      <c r="C8" s="4" t="s">
        <v>15</v>
      </c>
      <c r="D8" s="5">
        <v>38070</v>
      </c>
      <c r="E8" s="4" t="s">
        <v>23</v>
      </c>
      <c r="F8" s="29">
        <v>6100</v>
      </c>
      <c r="G8" s="29">
        <v>12000</v>
      </c>
      <c r="H8" s="29">
        <v>1500</v>
      </c>
      <c r="I8" s="15" t="str">
        <f t="shared" si="0"/>
        <v>가전제품</v>
      </c>
      <c r="J8" s="31">
        <f t="shared" si="1"/>
        <v>0.125</v>
      </c>
    </row>
    <row r="9" spans="2:10" x14ac:dyDescent="0.3">
      <c r="B9" s="8" t="s">
        <v>38</v>
      </c>
      <c r="C9" s="4" t="s">
        <v>16</v>
      </c>
      <c r="D9" s="5">
        <v>39453</v>
      </c>
      <c r="E9" s="4" t="s">
        <v>21</v>
      </c>
      <c r="F9" s="29">
        <v>80000</v>
      </c>
      <c r="G9" s="29">
        <v>90000</v>
      </c>
      <c r="H9" s="29">
        <v>56000</v>
      </c>
      <c r="I9" s="15" t="str">
        <f t="shared" si="0"/>
        <v>문구류</v>
      </c>
      <c r="J9" s="31">
        <f t="shared" si="1"/>
        <v>0.62222222222222223</v>
      </c>
    </row>
    <row r="10" spans="2:10" x14ac:dyDescent="0.3">
      <c r="B10" s="8" t="s">
        <v>39</v>
      </c>
      <c r="C10" s="4" t="s">
        <v>17</v>
      </c>
      <c r="D10" s="5">
        <v>38067</v>
      </c>
      <c r="E10" s="4" t="s">
        <v>27</v>
      </c>
      <c r="F10" s="29">
        <v>4600</v>
      </c>
      <c r="G10" s="29">
        <v>5700</v>
      </c>
      <c r="H10" s="29">
        <v>2000</v>
      </c>
      <c r="I10" s="15" t="str">
        <f t="shared" si="0"/>
        <v>가전제품</v>
      </c>
      <c r="J10" s="31">
        <f t="shared" si="1"/>
        <v>0.35087719298245612</v>
      </c>
    </row>
    <row r="11" spans="2:10" x14ac:dyDescent="0.3">
      <c r="B11" s="8" t="s">
        <v>40</v>
      </c>
      <c r="C11" s="4" t="s">
        <v>18</v>
      </c>
      <c r="D11" s="5">
        <v>40330</v>
      </c>
      <c r="E11" s="4" t="s">
        <v>29</v>
      </c>
      <c r="F11" s="29">
        <v>2800</v>
      </c>
      <c r="G11" s="29">
        <v>34000</v>
      </c>
      <c r="H11" s="29">
        <v>1860</v>
      </c>
      <c r="I11" s="15" t="str">
        <f t="shared" si="0"/>
        <v>가전제품</v>
      </c>
      <c r="J11" s="31">
        <f t="shared" si="1"/>
        <v>5.4705882352941174E-2</v>
      </c>
    </row>
    <row r="12" spans="2:10" ht="17.25" thickBot="1" x14ac:dyDescent="0.35">
      <c r="B12" s="37" t="s">
        <v>41</v>
      </c>
      <c r="C12" s="11" t="s">
        <v>19</v>
      </c>
      <c r="D12" s="38">
        <v>39606</v>
      </c>
      <c r="E12" s="11" t="s">
        <v>31</v>
      </c>
      <c r="F12" s="39">
        <v>14000</v>
      </c>
      <c r="G12" s="39">
        <v>183000</v>
      </c>
      <c r="H12" s="39">
        <v>86000</v>
      </c>
      <c r="I12" s="40" t="str">
        <f t="shared" si="0"/>
        <v>생활용품</v>
      </c>
      <c r="J12" s="41">
        <f t="shared" si="1"/>
        <v>0.46994535519125685</v>
      </c>
    </row>
    <row r="13" spans="2:10" ht="17.25" thickBot="1" x14ac:dyDescent="0.35"/>
    <row r="14" spans="2:10" x14ac:dyDescent="0.3">
      <c r="B14" s="6" t="s">
        <v>6</v>
      </c>
      <c r="C14" s="7" t="s">
        <v>7</v>
      </c>
    </row>
    <row r="15" spans="2:10" x14ac:dyDescent="0.3">
      <c r="B15" s="44" t="s">
        <v>49</v>
      </c>
      <c r="C15" s="45"/>
    </row>
    <row r="16" spans="2:10" ht="17.25" thickBot="1" x14ac:dyDescent="0.35">
      <c r="B16" s="46"/>
      <c r="C16" s="47" t="s">
        <v>50</v>
      </c>
    </row>
    <row r="18" spans="2:10" ht="27.75" thickBot="1" x14ac:dyDescent="0.35">
      <c r="B18" s="51" t="s">
        <v>1</v>
      </c>
      <c r="C18" s="52" t="s">
        <v>2</v>
      </c>
      <c r="D18" s="52" t="s">
        <v>4</v>
      </c>
      <c r="E18" s="52" t="s">
        <v>6</v>
      </c>
      <c r="F18" s="52" t="s">
        <v>7</v>
      </c>
      <c r="G18" s="53" t="s">
        <v>43</v>
      </c>
      <c r="H18" s="53" t="s">
        <v>44</v>
      </c>
      <c r="I18" s="52" t="s">
        <v>42</v>
      </c>
      <c r="J18" s="54" t="s">
        <v>8</v>
      </c>
    </row>
    <row r="19" spans="2:10" x14ac:dyDescent="0.3">
      <c r="B19" s="48" t="s">
        <v>38</v>
      </c>
      <c r="C19" s="15" t="s">
        <v>16</v>
      </c>
      <c r="D19" s="16">
        <v>39453</v>
      </c>
      <c r="E19" s="15" t="s">
        <v>21</v>
      </c>
      <c r="F19" s="28">
        <v>80000</v>
      </c>
      <c r="G19" s="28">
        <v>90000</v>
      </c>
      <c r="H19" s="28">
        <v>56000</v>
      </c>
      <c r="I19" s="15" t="s">
        <v>53</v>
      </c>
      <c r="J19" s="50">
        <v>0.62222222222222223</v>
      </c>
    </row>
    <row r="20" spans="2:10" x14ac:dyDescent="0.3">
      <c r="B20" s="49" t="s">
        <v>32</v>
      </c>
      <c r="C20" s="4" t="s">
        <v>10</v>
      </c>
      <c r="D20" s="5">
        <v>37653</v>
      </c>
      <c r="E20" s="4" t="s">
        <v>21</v>
      </c>
      <c r="F20" s="29">
        <v>2400</v>
      </c>
      <c r="G20" s="29">
        <v>42300</v>
      </c>
      <c r="H20" s="29">
        <v>5600</v>
      </c>
      <c r="I20" s="15" t="s">
        <v>51</v>
      </c>
      <c r="J20" s="50">
        <v>0.13238770685579196</v>
      </c>
    </row>
    <row r="21" spans="2:10" x14ac:dyDescent="0.3">
      <c r="B21" s="49" t="s">
        <v>35</v>
      </c>
      <c r="C21" s="4" t="s">
        <v>11</v>
      </c>
      <c r="D21" s="5">
        <v>40298</v>
      </c>
      <c r="E21" s="4" t="s">
        <v>21</v>
      </c>
      <c r="F21" s="29">
        <v>28100</v>
      </c>
      <c r="G21" s="29">
        <v>55000</v>
      </c>
      <c r="H21" s="29">
        <v>2800</v>
      </c>
      <c r="I21" s="15" t="s">
        <v>52</v>
      </c>
      <c r="J21" s="50">
        <v>5.0909090909090911E-2</v>
      </c>
    </row>
    <row r="22" spans="2:10" x14ac:dyDescent="0.3">
      <c r="B22" s="49" t="s">
        <v>34</v>
      </c>
      <c r="C22" s="4" t="s">
        <v>13</v>
      </c>
      <c r="D22" s="5">
        <v>39904</v>
      </c>
      <c r="E22" s="4" t="s">
        <v>25</v>
      </c>
      <c r="F22" s="29">
        <v>2860</v>
      </c>
      <c r="G22" s="29">
        <v>4805</v>
      </c>
      <c r="H22" s="29">
        <v>2000</v>
      </c>
      <c r="I22" s="15" t="s">
        <v>51</v>
      </c>
      <c r="J22" s="50">
        <v>0.41623309053069718</v>
      </c>
    </row>
    <row r="23" spans="2:10" x14ac:dyDescent="0.3">
      <c r="B23" s="49" t="s">
        <v>39</v>
      </c>
      <c r="C23" s="4" t="s">
        <v>17</v>
      </c>
      <c r="D23" s="5">
        <v>38067</v>
      </c>
      <c r="E23" s="4" t="s">
        <v>27</v>
      </c>
      <c r="F23" s="29">
        <v>4600</v>
      </c>
      <c r="G23" s="29">
        <v>5700</v>
      </c>
      <c r="H23" s="29">
        <v>2000</v>
      </c>
      <c r="I23" s="15" t="s">
        <v>52</v>
      </c>
      <c r="J23" s="50">
        <v>0.35087719298245612</v>
      </c>
    </row>
    <row r="24" spans="2:10" x14ac:dyDescent="0.3">
      <c r="B24" s="55" t="s">
        <v>40</v>
      </c>
      <c r="C24" s="22" t="s">
        <v>18</v>
      </c>
      <c r="D24" s="23">
        <v>40330</v>
      </c>
      <c r="E24" s="22" t="s">
        <v>29</v>
      </c>
      <c r="F24" s="30">
        <v>2800</v>
      </c>
      <c r="G24" s="30">
        <v>34000</v>
      </c>
      <c r="H24" s="30">
        <v>1860</v>
      </c>
      <c r="I24" s="56" t="s">
        <v>52</v>
      </c>
      <c r="J24" s="57">
        <v>5.4705882352941174E-2</v>
      </c>
    </row>
  </sheetData>
  <phoneticPr fontId="2" type="noConversion"/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>
      <selection activeCell="F13" sqref="F13"/>
    </sheetView>
  </sheetViews>
  <sheetFormatPr defaultRowHeight="16.5" x14ac:dyDescent="0.3"/>
  <cols>
    <col min="1" max="1" width="8.375" customWidth="1"/>
  </cols>
  <sheetData>
    <row r="2" ht="16.5" customHeight="1" x14ac:dyDescent="0.3"/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2</vt:i4>
      </vt:variant>
    </vt:vector>
  </HeadingPairs>
  <TitlesOfParts>
    <vt:vector size="5" baseType="lpstr">
      <vt:lpstr>기본데이터</vt:lpstr>
      <vt:lpstr>활용</vt:lpstr>
      <vt:lpstr>Sheet3</vt:lpstr>
      <vt:lpstr>활용!Criteria</vt:lpstr>
      <vt:lpstr>활용!Extract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kairos</dc:creator>
  <cp:lastModifiedBy>kairos</cp:lastModifiedBy>
  <dcterms:created xsi:type="dcterms:W3CDTF">2011-06-06T07:33:12Z</dcterms:created>
  <dcterms:modified xsi:type="dcterms:W3CDTF">2011-06-06T10:38:02Z</dcterms:modified>
</cp:coreProperties>
</file>